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2\"/>
    </mc:Choice>
  </mc:AlternateContent>
  <bookViews>
    <workbookView xWindow="360" yWindow="120" windowWidth="11340" windowHeight="5520"/>
  </bookViews>
  <sheets>
    <sheet name="Estimation" sheetId="1" r:id="rId1"/>
    <sheet name="ExponentialData" sheetId="6" state="hidden" r:id="rId2"/>
    <sheet name="PowerData" sheetId="4" state="hidden" r:id="rId3"/>
    <sheet name="LinearData" sheetId="2" state="hidden" r:id="rId4"/>
  </sheets>
  <calcPr calcId="152511" iterate="1"/>
</workbook>
</file>

<file path=xl/calcChain.xml><?xml version="1.0" encoding="utf-8"?>
<calcChain xmlns="http://schemas.openxmlformats.org/spreadsheetml/2006/main">
  <c r="G26" i="1" l="1"/>
  <c r="J26" i="1" s="1"/>
  <c r="G27" i="1"/>
  <c r="J27" i="1" s="1"/>
  <c r="G28" i="1"/>
  <c r="J28" i="1" s="1"/>
  <c r="G29" i="1"/>
  <c r="J29" i="1" s="1"/>
  <c r="G30" i="1"/>
  <c r="J30" i="1" s="1"/>
  <c r="G31" i="1"/>
  <c r="J31" i="1" s="1"/>
  <c r="G32" i="1"/>
  <c r="J32" i="1" s="1"/>
  <c r="G33" i="1"/>
  <c r="J33" i="1" s="1"/>
  <c r="G34" i="1"/>
  <c r="J34" i="1" s="1"/>
  <c r="G35" i="1"/>
  <c r="J35" i="1" s="1"/>
  <c r="G36" i="1"/>
  <c r="J36" i="1" s="1"/>
  <c r="G37" i="1"/>
  <c r="J37" i="1" s="1"/>
  <c r="G38" i="1"/>
  <c r="J38" i="1" s="1"/>
  <c r="G39" i="1"/>
  <c r="J39" i="1" s="1"/>
  <c r="G40" i="1"/>
  <c r="J40" i="1" s="1"/>
  <c r="G41" i="1"/>
  <c r="J41" i="1" s="1"/>
  <c r="G42" i="1"/>
  <c r="J42" i="1" s="1"/>
  <c r="G25" i="1"/>
  <c r="J25" i="1" s="1"/>
  <c r="F26" i="1"/>
  <c r="I26" i="1" s="1"/>
  <c r="F27" i="1"/>
  <c r="I27" i="1" s="1"/>
  <c r="F28" i="1"/>
  <c r="I28" i="1" s="1"/>
  <c r="F29" i="1"/>
  <c r="I29" i="1" s="1"/>
  <c r="F30" i="1"/>
  <c r="I30" i="1" s="1"/>
  <c r="F31" i="1"/>
  <c r="I31" i="1" s="1"/>
  <c r="F32" i="1"/>
  <c r="I32" i="1" s="1"/>
  <c r="F33" i="1"/>
  <c r="I33" i="1" s="1"/>
  <c r="F34" i="1"/>
  <c r="I34" i="1" s="1"/>
  <c r="F35" i="1"/>
  <c r="I35" i="1" s="1"/>
  <c r="F36" i="1"/>
  <c r="I36" i="1" s="1"/>
  <c r="F37" i="1"/>
  <c r="I37" i="1" s="1"/>
  <c r="F38" i="1"/>
  <c r="I38" i="1" s="1"/>
  <c r="F39" i="1"/>
  <c r="I39" i="1" s="1"/>
  <c r="F40" i="1"/>
  <c r="I40" i="1" s="1"/>
  <c r="F41" i="1"/>
  <c r="I41" i="1" s="1"/>
  <c r="F42" i="1"/>
  <c r="I42" i="1" s="1"/>
  <c r="F25" i="1"/>
  <c r="I25" i="1" s="1"/>
  <c r="E42" i="1"/>
  <c r="H42" i="1" s="1"/>
  <c r="E26" i="1"/>
  <c r="H26" i="1" s="1"/>
  <c r="E27" i="1"/>
  <c r="H27" i="1" s="1"/>
  <c r="E28" i="1"/>
  <c r="H28" i="1" s="1"/>
  <c r="E29" i="1"/>
  <c r="H29" i="1" s="1"/>
  <c r="E30" i="1"/>
  <c r="H30" i="1" s="1"/>
  <c r="E31" i="1"/>
  <c r="H31" i="1" s="1"/>
  <c r="E32" i="1"/>
  <c r="H32" i="1" s="1"/>
  <c r="E33" i="1"/>
  <c r="H33" i="1" s="1"/>
  <c r="E34" i="1"/>
  <c r="H34" i="1" s="1"/>
  <c r="E35" i="1"/>
  <c r="H35" i="1" s="1"/>
  <c r="E36" i="1"/>
  <c r="H36" i="1" s="1"/>
  <c r="E37" i="1"/>
  <c r="H37" i="1" s="1"/>
  <c r="E38" i="1"/>
  <c r="H38" i="1" s="1"/>
  <c r="E39" i="1"/>
  <c r="H39" i="1" s="1"/>
  <c r="E40" i="1"/>
  <c r="H40" i="1" s="1"/>
  <c r="E41" i="1"/>
  <c r="H41" i="1" s="1"/>
  <c r="E25" i="1"/>
  <c r="H25" i="1" s="1"/>
  <c r="B13" i="6"/>
  <c r="B12" i="6"/>
  <c r="B11" i="6"/>
  <c r="B10" i="6"/>
  <c r="B9" i="6"/>
  <c r="B8" i="6"/>
  <c r="B7" i="6"/>
  <c r="B6" i="6"/>
  <c r="B5" i="6"/>
  <c r="B4" i="6"/>
  <c r="B3" i="6"/>
  <c r="B2" i="6"/>
  <c r="B1" i="6"/>
  <c r="A13" i="6"/>
  <c r="A12" i="6"/>
  <c r="A11" i="6"/>
  <c r="A10" i="6"/>
  <c r="A9" i="6"/>
  <c r="A8" i="6"/>
  <c r="A7" i="6"/>
  <c r="A6" i="6"/>
  <c r="A5" i="6"/>
  <c r="A4" i="6"/>
  <c r="A3" i="6"/>
  <c r="A2" i="6"/>
  <c r="A1" i="6"/>
  <c r="B13" i="2"/>
  <c r="B12" i="2"/>
  <c r="B11" i="2"/>
  <c r="B10" i="2"/>
  <c r="B9" i="2"/>
  <c r="B8" i="2"/>
  <c r="B7" i="2"/>
  <c r="B6" i="2"/>
  <c r="B5" i="2"/>
  <c r="B4" i="2"/>
  <c r="B3" i="2"/>
  <c r="B2" i="2"/>
  <c r="B1" i="2"/>
  <c r="A13" i="2"/>
  <c r="A12" i="2"/>
  <c r="A11" i="2"/>
  <c r="A10" i="2"/>
  <c r="A9" i="2"/>
  <c r="A8" i="2"/>
  <c r="A7" i="2"/>
  <c r="A6" i="2"/>
  <c r="A5" i="2"/>
  <c r="A4" i="2"/>
  <c r="A3" i="2"/>
  <c r="A2" i="2"/>
  <c r="A1" i="2"/>
  <c r="B13" i="4"/>
  <c r="B12" i="4"/>
  <c r="B11" i="4"/>
  <c r="B10" i="4"/>
  <c r="B9" i="4"/>
  <c r="B8" i="4"/>
  <c r="B7" i="4"/>
  <c r="B6" i="4"/>
  <c r="B5" i="4"/>
  <c r="B4" i="4"/>
  <c r="B3" i="4"/>
  <c r="B2" i="4"/>
  <c r="B1" i="4"/>
  <c r="A13" i="4"/>
  <c r="A12" i="4"/>
  <c r="A11" i="4"/>
  <c r="A10" i="4"/>
  <c r="A9" i="4"/>
  <c r="A8" i="4"/>
  <c r="A7" i="4"/>
  <c r="A6" i="4"/>
  <c r="A5" i="4"/>
  <c r="A4" i="4"/>
  <c r="A3" i="4"/>
  <c r="A2" i="4"/>
  <c r="A1" i="4"/>
  <c r="I43" i="1" l="1"/>
  <c r="H43" i="1"/>
  <c r="J43" i="1"/>
</calcChain>
</file>

<file path=xl/comments1.xml><?xml version="1.0" encoding="utf-8"?>
<comments xmlns="http://schemas.openxmlformats.org/spreadsheetml/2006/main">
  <authors>
    <author>Chris Albright</author>
  </authors>
  <commentList>
    <comment ref="C3" authorId="0" shapeId="0">
      <text>
        <r>
          <rPr>
            <b/>
            <sz val="8"/>
            <color indexed="81"/>
            <rFont val="Tahoma"/>
            <family val="2"/>
          </rPr>
          <t>In hundreds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<sst xmlns="http://schemas.openxmlformats.org/spreadsheetml/2006/main" count="23" uniqueCount="15">
  <si>
    <t>Demand for golf clubs</t>
  </si>
  <si>
    <t>Month</t>
  </si>
  <si>
    <t>Price</t>
  </si>
  <si>
    <t>Demand</t>
  </si>
  <si>
    <t>Linear</t>
  </si>
  <si>
    <t>Power</t>
  </si>
  <si>
    <t>Exponential</t>
  </si>
  <si>
    <t>Parameters of best-fitting curves</t>
  </si>
  <si>
    <t>Slope</t>
  </si>
  <si>
    <t>Intercept</t>
  </si>
  <si>
    <t>Constant</t>
  </si>
  <si>
    <t>Exponent</t>
  </si>
  <si>
    <t>Absolute percentage error</t>
  </si>
  <si>
    <t>MAPEs -&gt;</t>
  </si>
  <si>
    <t>Prediction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</si>
</sst>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indent="1"/>
    </xf>
    <xf numFmtId="2" fontId="4" fillId="0" borderId="0" xfId="0" applyNumberFormat="1" applyFont="1"/>
    <xf numFmtId="10" fontId="4" fillId="0" borderId="0" xfId="0" applyNumberFormat="1" applyFont="1"/>
    <xf numFmtId="0" fontId="4" fillId="2" borderId="0" xfId="0" applyFont="1" applyFill="1"/>
    <xf numFmtId="10" fontId="4" fillId="2" borderId="0" xfId="0" applyNumberFormat="1" applyFont="1" applyFill="1"/>
    <xf numFmtId="0" fontId="6" fillId="3" borderId="1" xfId="1" applyFont="1" applyFill="1" applyBorder="1" applyAlignment="1">
      <alignment horizontal="center"/>
    </xf>
    <xf numFmtId="0" fontId="6" fillId="3" borderId="2" xfId="1" applyFont="1" applyFill="1" applyBorder="1" applyAlignment="1">
      <alignment horizontal="center"/>
    </xf>
    <xf numFmtId="0" fontId="6" fillId="3" borderId="3" xfId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Linear Fit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Estimation!$C$3</c:f>
              <c:strCache>
                <c:ptCount val="1"/>
                <c:pt idx="0">
                  <c:v>Demand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169413823272091"/>
                  <c:y val="-0.4241280256634587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Estimation!$B$4:$B$21</c:f>
              <c:numCache>
                <c:formatCode>General</c:formatCode>
                <c:ptCount val="18"/>
                <c:pt idx="0">
                  <c:v>450</c:v>
                </c:pt>
                <c:pt idx="1">
                  <c:v>300</c:v>
                </c:pt>
                <c:pt idx="2">
                  <c:v>440</c:v>
                </c:pt>
                <c:pt idx="3">
                  <c:v>360</c:v>
                </c:pt>
                <c:pt idx="4">
                  <c:v>290</c:v>
                </c:pt>
                <c:pt idx="5">
                  <c:v>450</c:v>
                </c:pt>
                <c:pt idx="6">
                  <c:v>340</c:v>
                </c:pt>
                <c:pt idx="7">
                  <c:v>370</c:v>
                </c:pt>
                <c:pt idx="8">
                  <c:v>500</c:v>
                </c:pt>
                <c:pt idx="9">
                  <c:v>490</c:v>
                </c:pt>
                <c:pt idx="10">
                  <c:v>430</c:v>
                </c:pt>
                <c:pt idx="11">
                  <c:v>390</c:v>
                </c:pt>
                <c:pt idx="12">
                  <c:v>350</c:v>
                </c:pt>
                <c:pt idx="13">
                  <c:v>385</c:v>
                </c:pt>
                <c:pt idx="14">
                  <c:v>410</c:v>
                </c:pt>
                <c:pt idx="15">
                  <c:v>400</c:v>
                </c:pt>
                <c:pt idx="16">
                  <c:v>330</c:v>
                </c:pt>
                <c:pt idx="17">
                  <c:v>480</c:v>
                </c:pt>
              </c:numCache>
            </c:numRef>
          </c:xVal>
          <c:yVal>
            <c:numRef>
              <c:f>Estimation!$C$4:$C$21</c:f>
              <c:numCache>
                <c:formatCode>General</c:formatCode>
                <c:ptCount val="18"/>
                <c:pt idx="0">
                  <c:v>45</c:v>
                </c:pt>
                <c:pt idx="1">
                  <c:v>103</c:v>
                </c:pt>
                <c:pt idx="2">
                  <c:v>49</c:v>
                </c:pt>
                <c:pt idx="3">
                  <c:v>86</c:v>
                </c:pt>
                <c:pt idx="4">
                  <c:v>125</c:v>
                </c:pt>
                <c:pt idx="5">
                  <c:v>52</c:v>
                </c:pt>
                <c:pt idx="6">
                  <c:v>87</c:v>
                </c:pt>
                <c:pt idx="7">
                  <c:v>68</c:v>
                </c:pt>
                <c:pt idx="8">
                  <c:v>45</c:v>
                </c:pt>
                <c:pt idx="9">
                  <c:v>44</c:v>
                </c:pt>
                <c:pt idx="10">
                  <c:v>58</c:v>
                </c:pt>
                <c:pt idx="11">
                  <c:v>68</c:v>
                </c:pt>
                <c:pt idx="12">
                  <c:v>84</c:v>
                </c:pt>
                <c:pt idx="13">
                  <c:v>72</c:v>
                </c:pt>
                <c:pt idx="14">
                  <c:v>67</c:v>
                </c:pt>
                <c:pt idx="15">
                  <c:v>62</c:v>
                </c:pt>
                <c:pt idx="16">
                  <c:v>92</c:v>
                </c:pt>
                <c:pt idx="17">
                  <c:v>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9006344"/>
        <c:axId val="509007520"/>
      </c:scatterChart>
      <c:valAx>
        <c:axId val="509006344"/>
        <c:scaling>
          <c:orientation val="minMax"/>
          <c:min val="2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Price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007520"/>
        <c:crosses val="autoZero"/>
        <c:crossBetween val="midCat"/>
      </c:valAx>
      <c:valAx>
        <c:axId val="509007520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Demand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006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Power Fit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Estimation!$C$3</c:f>
              <c:strCache>
                <c:ptCount val="1"/>
                <c:pt idx="0">
                  <c:v>Demand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-0.23870647419072616"/>
                  <c:y val="-0.499151356080489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Estimation!$B$4:$B$21</c:f>
              <c:numCache>
                <c:formatCode>General</c:formatCode>
                <c:ptCount val="18"/>
                <c:pt idx="0">
                  <c:v>450</c:v>
                </c:pt>
                <c:pt idx="1">
                  <c:v>300</c:v>
                </c:pt>
                <c:pt idx="2">
                  <c:v>440</c:v>
                </c:pt>
                <c:pt idx="3">
                  <c:v>360</c:v>
                </c:pt>
                <c:pt idx="4">
                  <c:v>290</c:v>
                </c:pt>
                <c:pt idx="5">
                  <c:v>450</c:v>
                </c:pt>
                <c:pt idx="6">
                  <c:v>340</c:v>
                </c:pt>
                <c:pt idx="7">
                  <c:v>370</c:v>
                </c:pt>
                <c:pt idx="8">
                  <c:v>500</c:v>
                </c:pt>
                <c:pt idx="9">
                  <c:v>490</c:v>
                </c:pt>
                <c:pt idx="10">
                  <c:v>430</c:v>
                </c:pt>
                <c:pt idx="11">
                  <c:v>390</c:v>
                </c:pt>
                <c:pt idx="12">
                  <c:v>350</c:v>
                </c:pt>
                <c:pt idx="13">
                  <c:v>385</c:v>
                </c:pt>
                <c:pt idx="14">
                  <c:v>410</c:v>
                </c:pt>
                <c:pt idx="15">
                  <c:v>400</c:v>
                </c:pt>
                <c:pt idx="16">
                  <c:v>330</c:v>
                </c:pt>
                <c:pt idx="17">
                  <c:v>480</c:v>
                </c:pt>
              </c:numCache>
            </c:numRef>
          </c:xVal>
          <c:yVal>
            <c:numRef>
              <c:f>Estimation!$C$4:$C$21</c:f>
              <c:numCache>
                <c:formatCode>General</c:formatCode>
                <c:ptCount val="18"/>
                <c:pt idx="0">
                  <c:v>45</c:v>
                </c:pt>
                <c:pt idx="1">
                  <c:v>103</c:v>
                </c:pt>
                <c:pt idx="2">
                  <c:v>49</c:v>
                </c:pt>
                <c:pt idx="3">
                  <c:v>86</c:v>
                </c:pt>
                <c:pt idx="4">
                  <c:v>125</c:v>
                </c:pt>
                <c:pt idx="5">
                  <c:v>52</c:v>
                </c:pt>
                <c:pt idx="6">
                  <c:v>87</c:v>
                </c:pt>
                <c:pt idx="7">
                  <c:v>68</c:v>
                </c:pt>
                <c:pt idx="8">
                  <c:v>45</c:v>
                </c:pt>
                <c:pt idx="9">
                  <c:v>44</c:v>
                </c:pt>
                <c:pt idx="10">
                  <c:v>58</c:v>
                </c:pt>
                <c:pt idx="11">
                  <c:v>68</c:v>
                </c:pt>
                <c:pt idx="12">
                  <c:v>84</c:v>
                </c:pt>
                <c:pt idx="13">
                  <c:v>72</c:v>
                </c:pt>
                <c:pt idx="14">
                  <c:v>67</c:v>
                </c:pt>
                <c:pt idx="15">
                  <c:v>62</c:v>
                </c:pt>
                <c:pt idx="16">
                  <c:v>92</c:v>
                </c:pt>
                <c:pt idx="17">
                  <c:v>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146792"/>
        <c:axId val="543069024"/>
      </c:scatterChart>
      <c:valAx>
        <c:axId val="544146792"/>
        <c:scaling>
          <c:orientation val="minMax"/>
          <c:min val="2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Price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069024"/>
        <c:crosses val="autoZero"/>
        <c:crossBetween val="midCat"/>
      </c:valAx>
      <c:valAx>
        <c:axId val="543069024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Demand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4146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Exponential Fit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Estimation!$C$3</c:f>
              <c:strCache>
                <c:ptCount val="1"/>
                <c:pt idx="0">
                  <c:v>Demand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exp"/>
            <c:dispRSqr val="0"/>
            <c:dispEq val="1"/>
            <c:trendlineLbl>
              <c:layout>
                <c:manualLayout>
                  <c:x val="-0.17566469816272967"/>
                  <c:y val="-0.526929133858267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Estimation!$B$4:$B$21</c:f>
              <c:numCache>
                <c:formatCode>General</c:formatCode>
                <c:ptCount val="18"/>
                <c:pt idx="0">
                  <c:v>450</c:v>
                </c:pt>
                <c:pt idx="1">
                  <c:v>300</c:v>
                </c:pt>
                <c:pt idx="2">
                  <c:v>440</c:v>
                </c:pt>
                <c:pt idx="3">
                  <c:v>360</c:v>
                </c:pt>
                <c:pt idx="4">
                  <c:v>290</c:v>
                </c:pt>
                <c:pt idx="5">
                  <c:v>450</c:v>
                </c:pt>
                <c:pt idx="6">
                  <c:v>340</c:v>
                </c:pt>
                <c:pt idx="7">
                  <c:v>370</c:v>
                </c:pt>
                <c:pt idx="8">
                  <c:v>500</c:v>
                </c:pt>
                <c:pt idx="9">
                  <c:v>490</c:v>
                </c:pt>
                <c:pt idx="10">
                  <c:v>430</c:v>
                </c:pt>
                <c:pt idx="11">
                  <c:v>390</c:v>
                </c:pt>
                <c:pt idx="12">
                  <c:v>350</c:v>
                </c:pt>
                <c:pt idx="13">
                  <c:v>385</c:v>
                </c:pt>
                <c:pt idx="14">
                  <c:v>410</c:v>
                </c:pt>
                <c:pt idx="15">
                  <c:v>400</c:v>
                </c:pt>
                <c:pt idx="16">
                  <c:v>330</c:v>
                </c:pt>
                <c:pt idx="17">
                  <c:v>480</c:v>
                </c:pt>
              </c:numCache>
            </c:numRef>
          </c:xVal>
          <c:yVal>
            <c:numRef>
              <c:f>Estimation!$C$4:$C$21</c:f>
              <c:numCache>
                <c:formatCode>General</c:formatCode>
                <c:ptCount val="18"/>
                <c:pt idx="0">
                  <c:v>45</c:v>
                </c:pt>
                <c:pt idx="1">
                  <c:v>103</c:v>
                </c:pt>
                <c:pt idx="2">
                  <c:v>49</c:v>
                </c:pt>
                <c:pt idx="3">
                  <c:v>86</c:v>
                </c:pt>
                <c:pt idx="4">
                  <c:v>125</c:v>
                </c:pt>
                <c:pt idx="5">
                  <c:v>52</c:v>
                </c:pt>
                <c:pt idx="6">
                  <c:v>87</c:v>
                </c:pt>
                <c:pt idx="7">
                  <c:v>68</c:v>
                </c:pt>
                <c:pt idx="8">
                  <c:v>45</c:v>
                </c:pt>
                <c:pt idx="9">
                  <c:v>44</c:v>
                </c:pt>
                <c:pt idx="10">
                  <c:v>58</c:v>
                </c:pt>
                <c:pt idx="11">
                  <c:v>68</c:v>
                </c:pt>
                <c:pt idx="12">
                  <c:v>84</c:v>
                </c:pt>
                <c:pt idx="13">
                  <c:v>72</c:v>
                </c:pt>
                <c:pt idx="14">
                  <c:v>67</c:v>
                </c:pt>
                <c:pt idx="15">
                  <c:v>62</c:v>
                </c:pt>
                <c:pt idx="16">
                  <c:v>92</c:v>
                </c:pt>
                <c:pt idx="17">
                  <c:v>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067456"/>
        <c:axId val="543063928"/>
      </c:scatterChart>
      <c:valAx>
        <c:axId val="543067456"/>
        <c:scaling>
          <c:orientation val="minMax"/>
          <c:min val="2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Price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063928"/>
        <c:crosses val="autoZero"/>
        <c:crossBetween val="midCat"/>
      </c:valAx>
      <c:valAx>
        <c:axId val="543063928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Demand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3067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293371</xdr:colOff>
      <xdr:row>6</xdr:row>
      <xdr:rowOff>62230</xdr:rowOff>
    </xdr:from>
    <xdr:to>
      <xdr:col>2</xdr:col>
      <xdr:colOff>441961</xdr:colOff>
      <xdr:row>9</xdr:row>
      <xdr:rowOff>60960</xdr:rowOff>
    </xdr:to>
    <xdr:sp macro="" textlink="">
      <xdr:nvSpPr>
        <xdr:cNvPr id="3" name="TextBox 2"/>
        <xdr:cNvSpPr txBox="1"/>
      </xdr:nvSpPr>
      <xdr:spPr>
        <a:xfrm>
          <a:off x="293371" y="1159510"/>
          <a:ext cx="1573530" cy="547370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power curve still has the smallest MAPE.</a:t>
          </a:r>
        </a:p>
      </xdr:txBody>
    </xdr:sp>
    <xdr:clientData/>
  </xdr:twoCellAnchor>
  <xdr:twoCellAnchor>
    <xdr:from>
      <xdr:col>4</xdr:col>
      <xdr:colOff>7620</xdr:colOff>
      <xdr:row>3</xdr:row>
      <xdr:rowOff>0</xdr:rowOff>
    </xdr:from>
    <xdr:to>
      <xdr:col>10</xdr:col>
      <xdr:colOff>457200</xdr:colOff>
      <xdr:row>18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3</xdr:row>
      <xdr:rowOff>0</xdr:rowOff>
    </xdr:from>
    <xdr:to>
      <xdr:col>19</xdr:col>
      <xdr:colOff>91440</xdr:colOff>
      <xdr:row>18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20</xdr:row>
      <xdr:rowOff>0</xdr:rowOff>
    </xdr:from>
    <xdr:to>
      <xdr:col>19</xdr:col>
      <xdr:colOff>91440</xdr:colOff>
      <xdr:row>35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J43"/>
  <sheetViews>
    <sheetView tabSelected="1" workbookViewId="0"/>
  </sheetViews>
  <sheetFormatPr defaultColWidth="9.109375" defaultRowHeight="14.4" x14ac:dyDescent="0.3"/>
  <cols>
    <col min="1" max="1" width="11.6640625" style="2" customWidth="1"/>
    <col min="2" max="4" width="9.109375" style="2"/>
    <col min="5" max="5" width="9.6640625" style="2" customWidth="1"/>
    <col min="6" max="6" width="9.109375" style="2"/>
    <col min="7" max="7" width="11.5546875" style="2" bestFit="1" customWidth="1"/>
    <col min="8" max="9" width="9.109375" style="2"/>
    <col min="10" max="10" width="11.5546875" style="2" bestFit="1" customWidth="1"/>
    <col min="11" max="12" width="9.109375" style="2"/>
    <col min="13" max="13" width="10.6640625" style="2" bestFit="1" customWidth="1"/>
    <col min="14" max="16384" width="9.109375" style="2"/>
  </cols>
  <sheetData>
    <row r="1" spans="1:7" x14ac:dyDescent="0.3">
      <c r="A1" s="1" t="s">
        <v>0</v>
      </c>
    </row>
    <row r="3" spans="1:7" x14ac:dyDescent="0.3">
      <c r="A3" s="3" t="s">
        <v>1</v>
      </c>
      <c r="B3" s="3" t="s">
        <v>2</v>
      </c>
      <c r="C3" s="3" t="s">
        <v>3</v>
      </c>
      <c r="D3" s="3"/>
      <c r="G3" s="3"/>
    </row>
    <row r="4" spans="1:7" x14ac:dyDescent="0.3">
      <c r="A4" s="2">
        <v>1</v>
      </c>
      <c r="B4" s="2">
        <v>450</v>
      </c>
      <c r="C4" s="2">
        <v>45</v>
      </c>
    </row>
    <row r="5" spans="1:7" x14ac:dyDescent="0.3">
      <c r="A5" s="2">
        <v>2</v>
      </c>
      <c r="B5" s="2">
        <v>300</v>
      </c>
      <c r="C5" s="2">
        <v>103</v>
      </c>
    </row>
    <row r="6" spans="1:7" x14ac:dyDescent="0.3">
      <c r="A6" s="2">
        <v>3</v>
      </c>
      <c r="B6" s="2">
        <v>440</v>
      </c>
      <c r="C6" s="2">
        <v>49</v>
      </c>
    </row>
    <row r="7" spans="1:7" x14ac:dyDescent="0.3">
      <c r="A7" s="2">
        <v>4</v>
      </c>
      <c r="B7" s="2">
        <v>360</v>
      </c>
      <c r="C7" s="2">
        <v>86</v>
      </c>
    </row>
    <row r="8" spans="1:7" x14ac:dyDescent="0.3">
      <c r="A8" s="2">
        <v>5</v>
      </c>
      <c r="B8" s="2">
        <v>290</v>
      </c>
      <c r="C8" s="2">
        <v>125</v>
      </c>
    </row>
    <row r="9" spans="1:7" x14ac:dyDescent="0.3">
      <c r="A9" s="2">
        <v>6</v>
      </c>
      <c r="B9" s="2">
        <v>450</v>
      </c>
      <c r="C9" s="2">
        <v>52</v>
      </c>
    </row>
    <row r="10" spans="1:7" x14ac:dyDescent="0.3">
      <c r="A10" s="2">
        <v>7</v>
      </c>
      <c r="B10" s="2">
        <v>340</v>
      </c>
      <c r="C10" s="2">
        <v>87</v>
      </c>
    </row>
    <row r="11" spans="1:7" x14ac:dyDescent="0.3">
      <c r="A11" s="2">
        <v>8</v>
      </c>
      <c r="B11" s="2">
        <v>370</v>
      </c>
      <c r="C11" s="2">
        <v>68</v>
      </c>
    </row>
    <row r="12" spans="1:7" x14ac:dyDescent="0.3">
      <c r="A12" s="2">
        <v>9</v>
      </c>
      <c r="B12" s="2">
        <v>500</v>
      </c>
      <c r="C12" s="2">
        <v>45</v>
      </c>
    </row>
    <row r="13" spans="1:7" x14ac:dyDescent="0.3">
      <c r="A13" s="2">
        <v>10</v>
      </c>
      <c r="B13" s="2">
        <v>490</v>
      </c>
      <c r="C13" s="2">
        <v>44</v>
      </c>
    </row>
    <row r="14" spans="1:7" x14ac:dyDescent="0.3">
      <c r="A14" s="2">
        <v>11</v>
      </c>
      <c r="B14" s="2">
        <v>430</v>
      </c>
      <c r="C14" s="2">
        <v>58</v>
      </c>
    </row>
    <row r="15" spans="1:7" x14ac:dyDescent="0.3">
      <c r="A15" s="2">
        <v>12</v>
      </c>
      <c r="B15" s="2">
        <v>390</v>
      </c>
      <c r="C15" s="2">
        <v>68</v>
      </c>
    </row>
    <row r="16" spans="1:7" x14ac:dyDescent="0.3">
      <c r="A16" s="8">
        <v>13</v>
      </c>
      <c r="B16" s="8">
        <v>350</v>
      </c>
      <c r="C16" s="8">
        <v>84</v>
      </c>
    </row>
    <row r="17" spans="1:10" x14ac:dyDescent="0.3">
      <c r="A17" s="8">
        <v>14</v>
      </c>
      <c r="B17" s="8">
        <v>385</v>
      </c>
      <c r="C17" s="8">
        <v>72</v>
      </c>
    </row>
    <row r="18" spans="1:10" x14ac:dyDescent="0.3">
      <c r="A18" s="8">
        <v>15</v>
      </c>
      <c r="B18" s="8">
        <v>410</v>
      </c>
      <c r="C18" s="8">
        <v>67</v>
      </c>
    </row>
    <row r="19" spans="1:10" x14ac:dyDescent="0.3">
      <c r="A19" s="8">
        <v>16</v>
      </c>
      <c r="B19" s="8">
        <v>400</v>
      </c>
      <c r="C19" s="8">
        <v>62</v>
      </c>
    </row>
    <row r="20" spans="1:10" x14ac:dyDescent="0.3">
      <c r="A20" s="8">
        <v>17</v>
      </c>
      <c r="B20" s="8">
        <v>330</v>
      </c>
      <c r="C20" s="8">
        <v>92</v>
      </c>
    </row>
    <row r="21" spans="1:10" x14ac:dyDescent="0.3">
      <c r="A21" s="8">
        <v>18</v>
      </c>
      <c r="B21" s="8">
        <v>480</v>
      </c>
      <c r="C21" s="8">
        <v>53</v>
      </c>
    </row>
    <row r="23" spans="1:10" x14ac:dyDescent="0.3">
      <c r="A23" s="4" t="s">
        <v>7</v>
      </c>
      <c r="B23" s="3"/>
      <c r="E23" s="10" t="s">
        <v>14</v>
      </c>
      <c r="F23" s="11"/>
      <c r="G23" s="12"/>
      <c r="H23" s="10" t="s">
        <v>12</v>
      </c>
      <c r="I23" s="11"/>
      <c r="J23" s="12"/>
    </row>
    <row r="24" spans="1:10" x14ac:dyDescent="0.3">
      <c r="A24" s="2" t="s">
        <v>4</v>
      </c>
      <c r="E24" s="3" t="s">
        <v>4</v>
      </c>
      <c r="F24" s="3" t="s">
        <v>5</v>
      </c>
      <c r="G24" s="3" t="s">
        <v>6</v>
      </c>
      <c r="H24" s="3" t="s">
        <v>4</v>
      </c>
      <c r="I24" s="3" t="s">
        <v>5</v>
      </c>
      <c r="J24" s="3" t="s">
        <v>6</v>
      </c>
    </row>
    <row r="25" spans="1:10" x14ac:dyDescent="0.3">
      <c r="A25" s="5" t="s">
        <v>9</v>
      </c>
      <c r="B25" s="2">
        <v>203.43</v>
      </c>
      <c r="E25" s="6">
        <f>$B$25+$B$26*B4</f>
        <v>52.59</v>
      </c>
      <c r="F25" s="6">
        <f>$B$28*B4^$B$29</f>
        <v>52.21135708150851</v>
      </c>
      <c r="G25" s="6">
        <f>$B$31*EXP($B$32*B4)</f>
        <v>52.067740436934166</v>
      </c>
      <c r="H25" s="7">
        <f>ABS($C4-E25)/$C4</f>
        <v>0.16866666666666674</v>
      </c>
      <c r="I25" s="7">
        <f>ABS($C4-F25)/$C4</f>
        <v>0.16025237958907798</v>
      </c>
      <c r="J25" s="7">
        <f>ABS($C4-G25)/$C4</f>
        <v>0.15706089859853703</v>
      </c>
    </row>
    <row r="26" spans="1:10" x14ac:dyDescent="0.3">
      <c r="A26" s="5" t="s">
        <v>8</v>
      </c>
      <c r="B26" s="2">
        <v>-0.3352</v>
      </c>
      <c r="E26" s="6">
        <f t="shared" ref="E26:E42" si="0">$B$25+$B$26*B5</f>
        <v>102.87</v>
      </c>
      <c r="F26" s="6">
        <f t="shared" ref="F26:F42" si="1">$B$28*B5^$B$29</f>
        <v>109.89564632720456</v>
      </c>
      <c r="G26" s="6">
        <f t="shared" ref="G26:G42" si="2">$B$31*EXP($B$32*B5)</f>
        <v>105.3771238746865</v>
      </c>
      <c r="H26" s="7">
        <f t="shared" ref="H26:H42" si="3">ABS($C5-E26)/$C5</f>
        <v>1.262135922330053E-3</v>
      </c>
      <c r="I26" s="7">
        <f t="shared" ref="I26:I42" si="4">ABS($C5-F26)/$C5</f>
        <v>6.6948022594219031E-2</v>
      </c>
      <c r="J26" s="7">
        <f t="shared" ref="J26:J42" si="5">ABS($C5-G26)/$C5</f>
        <v>2.3078872569771883E-2</v>
      </c>
    </row>
    <row r="27" spans="1:10" x14ac:dyDescent="0.3">
      <c r="A27" s="2" t="s">
        <v>5</v>
      </c>
      <c r="E27" s="6">
        <f t="shared" si="0"/>
        <v>55.942000000000007</v>
      </c>
      <c r="F27" s="6">
        <f t="shared" si="1"/>
        <v>54.410054750300581</v>
      </c>
      <c r="G27" s="6">
        <f t="shared" si="2"/>
        <v>54.573344714997475</v>
      </c>
      <c r="H27" s="7">
        <f t="shared" si="3"/>
        <v>0.14167346938775524</v>
      </c>
      <c r="I27" s="7">
        <f t="shared" si="4"/>
        <v>0.11040928061837921</v>
      </c>
      <c r="J27" s="7">
        <f t="shared" si="5"/>
        <v>0.11374172887749949</v>
      </c>
    </row>
    <row r="28" spans="1:10" x14ac:dyDescent="0.3">
      <c r="A28" s="5" t="s">
        <v>10</v>
      </c>
      <c r="B28" s="2">
        <v>3870228</v>
      </c>
      <c r="E28" s="6">
        <f t="shared" si="0"/>
        <v>82.75800000000001</v>
      </c>
      <c r="F28" s="6">
        <f t="shared" si="1"/>
        <v>78.639964803383933</v>
      </c>
      <c r="G28" s="6">
        <f t="shared" si="2"/>
        <v>79.483191490459518</v>
      </c>
      <c r="H28" s="7">
        <f t="shared" si="3"/>
        <v>3.769767441860454E-2</v>
      </c>
      <c r="I28" s="7">
        <f t="shared" si="4"/>
        <v>8.5581804611814735E-2</v>
      </c>
      <c r="J28" s="7">
        <f t="shared" si="5"/>
        <v>7.5776843134191654E-2</v>
      </c>
    </row>
    <row r="29" spans="1:10" x14ac:dyDescent="0.3">
      <c r="A29" s="5" t="s">
        <v>11</v>
      </c>
      <c r="B29" s="2">
        <v>-1.8354999999999999</v>
      </c>
      <c r="E29" s="6">
        <f t="shared" si="0"/>
        <v>106.22200000000001</v>
      </c>
      <c r="F29" s="6">
        <f t="shared" si="1"/>
        <v>116.95129240268162</v>
      </c>
      <c r="G29" s="6">
        <f t="shared" si="2"/>
        <v>110.44808278657219</v>
      </c>
      <c r="H29" s="7">
        <f t="shared" si="3"/>
        <v>0.15022399999999994</v>
      </c>
      <c r="I29" s="7">
        <f t="shared" si="4"/>
        <v>6.4389660778547061E-2</v>
      </c>
      <c r="J29" s="7">
        <f t="shared" si="5"/>
        <v>0.1164153377074225</v>
      </c>
    </row>
    <row r="30" spans="1:10" x14ac:dyDescent="0.3">
      <c r="A30" s="2" t="s">
        <v>6</v>
      </c>
      <c r="E30" s="6">
        <f t="shared" si="0"/>
        <v>52.59</v>
      </c>
      <c r="F30" s="6">
        <f t="shared" si="1"/>
        <v>52.21135708150851</v>
      </c>
      <c r="G30" s="6">
        <f t="shared" si="2"/>
        <v>52.067740436934166</v>
      </c>
      <c r="H30" s="7">
        <f t="shared" si="3"/>
        <v>1.1346153846153912E-2</v>
      </c>
      <c r="I30" s="7">
        <f t="shared" si="4"/>
        <v>4.0645592597790331E-3</v>
      </c>
      <c r="J30" s="7">
        <f t="shared" si="5"/>
        <v>1.3027007102724207E-3</v>
      </c>
    </row>
    <row r="31" spans="1:10" x14ac:dyDescent="0.3">
      <c r="A31" s="5" t="s">
        <v>10</v>
      </c>
      <c r="B31" s="2">
        <v>431.62</v>
      </c>
      <c r="E31" s="6">
        <f t="shared" si="0"/>
        <v>89.462000000000003</v>
      </c>
      <c r="F31" s="6">
        <f t="shared" si="1"/>
        <v>87.338755310658755</v>
      </c>
      <c r="G31" s="6">
        <f t="shared" si="2"/>
        <v>87.317034648445286</v>
      </c>
      <c r="H31" s="7">
        <f t="shared" si="3"/>
        <v>2.8298850574712681E-2</v>
      </c>
      <c r="I31" s="7">
        <f t="shared" si="4"/>
        <v>3.8937392029741911E-3</v>
      </c>
      <c r="J31" s="7">
        <f t="shared" si="5"/>
        <v>3.6440764189113379E-3</v>
      </c>
    </row>
    <row r="32" spans="1:10" x14ac:dyDescent="0.3">
      <c r="A32" s="5" t="s">
        <v>11</v>
      </c>
      <c r="B32" s="2">
        <v>-4.7000000000000002E-3</v>
      </c>
      <c r="E32" s="6">
        <f t="shared" si="0"/>
        <v>79.406000000000006</v>
      </c>
      <c r="F32" s="6">
        <f t="shared" si="1"/>
        <v>74.78289715305992</v>
      </c>
      <c r="G32" s="6">
        <f t="shared" si="2"/>
        <v>75.833911321309657</v>
      </c>
      <c r="H32" s="7">
        <f t="shared" si="3"/>
        <v>0.16773529411764715</v>
      </c>
      <c r="I32" s="7">
        <f t="shared" si="4"/>
        <v>9.9748487544998835E-2</v>
      </c>
      <c r="J32" s="7">
        <f t="shared" si="5"/>
        <v>0.11520457825455377</v>
      </c>
    </row>
    <row r="33" spans="5:10" x14ac:dyDescent="0.3">
      <c r="E33" s="6">
        <f t="shared" si="0"/>
        <v>35.830000000000013</v>
      </c>
      <c r="F33" s="6">
        <f t="shared" si="1"/>
        <v>43.03057086105796</v>
      </c>
      <c r="G33" s="6">
        <f t="shared" si="2"/>
        <v>41.163237795475524</v>
      </c>
      <c r="H33" s="7">
        <f t="shared" si="3"/>
        <v>0.2037777777777775</v>
      </c>
      <c r="I33" s="7">
        <f t="shared" si="4"/>
        <v>4.3765091976489777E-2</v>
      </c>
      <c r="J33" s="7">
        <f t="shared" si="5"/>
        <v>8.526138232276613E-2</v>
      </c>
    </row>
    <row r="34" spans="5:10" x14ac:dyDescent="0.3">
      <c r="E34" s="6">
        <f t="shared" si="0"/>
        <v>39.182000000000016</v>
      </c>
      <c r="F34" s="6">
        <f t="shared" si="1"/>
        <v>44.656187816057816</v>
      </c>
      <c r="G34" s="6">
        <f t="shared" si="2"/>
        <v>43.144095498417428</v>
      </c>
      <c r="H34" s="7">
        <f t="shared" si="3"/>
        <v>0.10949999999999963</v>
      </c>
      <c r="I34" s="7">
        <f t="shared" si="4"/>
        <v>1.4913359455859455E-2</v>
      </c>
      <c r="J34" s="7">
        <f t="shared" si="5"/>
        <v>1.9452375035967539E-2</v>
      </c>
    </row>
    <row r="35" spans="5:10" x14ac:dyDescent="0.3">
      <c r="E35" s="6">
        <f t="shared" si="0"/>
        <v>59.294000000000011</v>
      </c>
      <c r="F35" s="6">
        <f t="shared" si="1"/>
        <v>56.755140142220448</v>
      </c>
      <c r="G35" s="6">
        <f t="shared" si="2"/>
        <v>57.199523704879773</v>
      </c>
      <c r="H35" s="7">
        <f t="shared" si="3"/>
        <v>2.2310344827586398E-2</v>
      </c>
      <c r="I35" s="7">
        <f t="shared" si="4"/>
        <v>2.1463100996199178E-2</v>
      </c>
      <c r="J35" s="7">
        <f t="shared" si="5"/>
        <v>1.3801315433107357E-2</v>
      </c>
    </row>
    <row r="36" spans="5:10" x14ac:dyDescent="0.3">
      <c r="E36" s="6">
        <f t="shared" si="0"/>
        <v>72.701999999999998</v>
      </c>
      <c r="F36" s="6">
        <f t="shared" si="1"/>
        <v>67.894948684092171</v>
      </c>
      <c r="G36" s="6">
        <f t="shared" si="2"/>
        <v>69.030302269083123</v>
      </c>
      <c r="H36" s="7">
        <f t="shared" si="3"/>
        <v>6.9147058823529381E-2</v>
      </c>
      <c r="I36" s="7">
        <f t="shared" si="4"/>
        <v>1.5448722927621946E-3</v>
      </c>
      <c r="J36" s="7">
        <f t="shared" si="5"/>
        <v>1.5151503957104746E-2</v>
      </c>
    </row>
    <row r="37" spans="5:10" x14ac:dyDescent="0.3">
      <c r="E37" s="6">
        <f t="shared" si="0"/>
        <v>86.110000000000014</v>
      </c>
      <c r="F37" s="6">
        <f t="shared" si="1"/>
        <v>82.813216891397573</v>
      </c>
      <c r="G37" s="6">
        <f t="shared" si="2"/>
        <v>83.308082353043432</v>
      </c>
      <c r="H37" s="7">
        <f t="shared" si="3"/>
        <v>2.511904761904778E-2</v>
      </c>
      <c r="I37" s="7">
        <f t="shared" si="4"/>
        <v>1.412837034050508E-2</v>
      </c>
      <c r="J37" s="7">
        <f t="shared" si="5"/>
        <v>8.237114844721052E-3</v>
      </c>
    </row>
    <row r="38" spans="5:10" x14ac:dyDescent="0.3">
      <c r="E38" s="6">
        <f t="shared" si="0"/>
        <v>74.378000000000014</v>
      </c>
      <c r="F38" s="6">
        <f t="shared" si="1"/>
        <v>69.522179969820542</v>
      </c>
      <c r="G38" s="6">
        <f t="shared" si="2"/>
        <v>70.6717255570681</v>
      </c>
      <c r="H38" s="7">
        <f t="shared" si="3"/>
        <v>3.3027777777777975E-2</v>
      </c>
      <c r="I38" s="7">
        <f t="shared" si="4"/>
        <v>3.4414167085825814E-2</v>
      </c>
      <c r="J38" s="7">
        <f t="shared" si="5"/>
        <v>1.8448256151831939E-2</v>
      </c>
    </row>
    <row r="39" spans="5:10" x14ac:dyDescent="0.3">
      <c r="E39" s="6">
        <f t="shared" si="0"/>
        <v>65.998000000000019</v>
      </c>
      <c r="F39" s="6">
        <f t="shared" si="1"/>
        <v>61.940082803172842</v>
      </c>
      <c r="G39" s="6">
        <f t="shared" si="2"/>
        <v>62.837094227816067</v>
      </c>
      <c r="H39" s="7">
        <f t="shared" si="3"/>
        <v>1.4955223880596733E-2</v>
      </c>
      <c r="I39" s="7">
        <f t="shared" si="4"/>
        <v>7.5521152191450114E-2</v>
      </c>
      <c r="J39" s="7">
        <f t="shared" si="5"/>
        <v>6.2132921972894523E-2</v>
      </c>
    </row>
    <row r="40" spans="5:10" x14ac:dyDescent="0.3">
      <c r="E40" s="6">
        <f t="shared" si="0"/>
        <v>69.349999999999994</v>
      </c>
      <c r="F40" s="6">
        <f t="shared" si="1"/>
        <v>64.812001969234146</v>
      </c>
      <c r="G40" s="6">
        <f t="shared" si="2"/>
        <v>65.860941446786214</v>
      </c>
      <c r="H40" s="7">
        <f t="shared" si="3"/>
        <v>0.11854838709677411</v>
      </c>
      <c r="I40" s="7">
        <f t="shared" si="4"/>
        <v>4.5354870471518482E-2</v>
      </c>
      <c r="J40" s="7">
        <f t="shared" si="5"/>
        <v>6.2273249141713123E-2</v>
      </c>
    </row>
    <row r="41" spans="5:10" x14ac:dyDescent="0.3">
      <c r="E41" s="6">
        <f t="shared" si="0"/>
        <v>92.814000000000007</v>
      </c>
      <c r="F41" s="6">
        <f t="shared" si="1"/>
        <v>92.258037891211544</v>
      </c>
      <c r="G41" s="6">
        <f t="shared" si="2"/>
        <v>91.518905782606367</v>
      </c>
      <c r="H41" s="7">
        <f t="shared" si="3"/>
        <v>8.8478260869565995E-3</v>
      </c>
      <c r="I41" s="7">
        <f t="shared" si="4"/>
        <v>2.804759687081995E-3</v>
      </c>
      <c r="J41" s="7">
        <f t="shared" si="5"/>
        <v>5.2292849716699188E-3</v>
      </c>
    </row>
    <row r="42" spans="5:10" x14ac:dyDescent="0.3">
      <c r="E42" s="6">
        <f t="shared" si="0"/>
        <v>42.53400000000002</v>
      </c>
      <c r="F42" s="6">
        <f t="shared" si="1"/>
        <v>46.378666708252503</v>
      </c>
      <c r="G42" s="6">
        <f t="shared" si="2"/>
        <v>45.220276053725783</v>
      </c>
      <c r="H42" s="7">
        <f t="shared" si="3"/>
        <v>0.19747169811320717</v>
      </c>
      <c r="I42" s="7">
        <f t="shared" si="4"/>
        <v>0.12493081682542448</v>
      </c>
      <c r="J42" s="7">
        <f t="shared" si="5"/>
        <v>0.14678724426932485</v>
      </c>
    </row>
    <row r="43" spans="5:10" x14ac:dyDescent="0.3">
      <c r="G43" s="1" t="s">
        <v>13</v>
      </c>
      <c r="H43" s="7">
        <f>AVERAGE(H25:H42)</f>
        <v>8.3867188163173526E-2</v>
      </c>
      <c r="I43" s="9">
        <f>AVERAGE(I25:I42)</f>
        <v>5.4118249751272614E-2</v>
      </c>
      <c r="J43" s="7">
        <f>AVERAGE(J25:J42)</f>
        <v>5.7944426909570072E-2</v>
      </c>
    </row>
  </sheetData>
  <mergeCells count="2">
    <mergeCell ref="E23:G23"/>
    <mergeCell ref="H23:J23"/>
  </mergeCells>
  <phoneticPr fontId="0" type="noConversion"/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13"/>
  <sheetViews>
    <sheetView workbookViewId="0"/>
  </sheetViews>
  <sheetFormatPr defaultColWidth="9.109375" defaultRowHeight="14.4" x14ac:dyDescent="0.3"/>
  <cols>
    <col min="1" max="16384" width="9.109375" style="2"/>
  </cols>
  <sheetData>
    <row r="1" spans="1:2" x14ac:dyDescent="0.3">
      <c r="A1" s="2" t="str">
        <f>Estimation!$B3</f>
        <v>Price</v>
      </c>
      <c r="B1" s="2" t="str">
        <f>Estimation!$C3</f>
        <v>Demand</v>
      </c>
    </row>
    <row r="2" spans="1:2" x14ac:dyDescent="0.3">
      <c r="A2" s="2">
        <f>Estimation!$B4</f>
        <v>450</v>
      </c>
      <c r="B2" s="2">
        <f>Estimation!$C4</f>
        <v>45</v>
      </c>
    </row>
    <row r="3" spans="1:2" x14ac:dyDescent="0.3">
      <c r="A3" s="2">
        <f>Estimation!$B5</f>
        <v>300</v>
      </c>
      <c r="B3" s="2">
        <f>Estimation!$C5</f>
        <v>103</v>
      </c>
    </row>
    <row r="4" spans="1:2" x14ac:dyDescent="0.3">
      <c r="A4" s="2">
        <f>Estimation!$B6</f>
        <v>440</v>
      </c>
      <c r="B4" s="2">
        <f>Estimation!$C6</f>
        <v>49</v>
      </c>
    </row>
    <row r="5" spans="1:2" x14ac:dyDescent="0.3">
      <c r="A5" s="2">
        <f>Estimation!$B7</f>
        <v>360</v>
      </c>
      <c r="B5" s="2">
        <f>Estimation!$C7</f>
        <v>86</v>
      </c>
    </row>
    <row r="6" spans="1:2" x14ac:dyDescent="0.3">
      <c r="A6" s="2">
        <f>Estimation!$B8</f>
        <v>290</v>
      </c>
      <c r="B6" s="2">
        <f>Estimation!$C8</f>
        <v>125</v>
      </c>
    </row>
    <row r="7" spans="1:2" x14ac:dyDescent="0.3">
      <c r="A7" s="2">
        <f>Estimation!$B9</f>
        <v>450</v>
      </c>
      <c r="B7" s="2">
        <f>Estimation!$C9</f>
        <v>52</v>
      </c>
    </row>
    <row r="8" spans="1:2" x14ac:dyDescent="0.3">
      <c r="A8" s="2">
        <f>Estimation!$B10</f>
        <v>340</v>
      </c>
      <c r="B8" s="2">
        <f>Estimation!$C10</f>
        <v>87</v>
      </c>
    </row>
    <row r="9" spans="1:2" x14ac:dyDescent="0.3">
      <c r="A9" s="2">
        <f>Estimation!$B11</f>
        <v>370</v>
      </c>
      <c r="B9" s="2">
        <f>Estimation!$C11</f>
        <v>68</v>
      </c>
    </row>
    <row r="10" spans="1:2" x14ac:dyDescent="0.3">
      <c r="A10" s="2">
        <f>Estimation!$B12</f>
        <v>500</v>
      </c>
      <c r="B10" s="2">
        <f>Estimation!$C12</f>
        <v>45</v>
      </c>
    </row>
    <row r="11" spans="1:2" x14ac:dyDescent="0.3">
      <c r="A11" s="2">
        <f>Estimation!$B13</f>
        <v>490</v>
      </c>
      <c r="B11" s="2">
        <f>Estimation!$C13</f>
        <v>44</v>
      </c>
    </row>
    <row r="12" spans="1:2" x14ac:dyDescent="0.3">
      <c r="A12" s="2">
        <f>Estimation!$B14</f>
        <v>430</v>
      </c>
      <c r="B12" s="2">
        <f>Estimation!$C14</f>
        <v>58</v>
      </c>
    </row>
    <row r="13" spans="1:2" x14ac:dyDescent="0.3">
      <c r="A13" s="2">
        <f>Estimation!$B15</f>
        <v>390</v>
      </c>
      <c r="B13" s="2">
        <f>Estimation!$C15</f>
        <v>68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B13"/>
  <sheetViews>
    <sheetView workbookViewId="0"/>
  </sheetViews>
  <sheetFormatPr defaultColWidth="9.109375" defaultRowHeight="14.4" x14ac:dyDescent="0.3"/>
  <cols>
    <col min="1" max="16384" width="9.109375" style="2"/>
  </cols>
  <sheetData>
    <row r="1" spans="1:2" x14ac:dyDescent="0.3">
      <c r="A1" s="2" t="str">
        <f>Estimation!$B3</f>
        <v>Price</v>
      </c>
      <c r="B1" s="2" t="str">
        <f>Estimation!$C3</f>
        <v>Demand</v>
      </c>
    </row>
    <row r="2" spans="1:2" x14ac:dyDescent="0.3">
      <c r="A2" s="2">
        <f>Estimation!$B4</f>
        <v>450</v>
      </c>
      <c r="B2" s="2">
        <f>Estimation!$C4</f>
        <v>45</v>
      </c>
    </row>
    <row r="3" spans="1:2" x14ac:dyDescent="0.3">
      <c r="A3" s="2">
        <f>Estimation!$B5</f>
        <v>300</v>
      </c>
      <c r="B3" s="2">
        <f>Estimation!$C5</f>
        <v>103</v>
      </c>
    </row>
    <row r="4" spans="1:2" x14ac:dyDescent="0.3">
      <c r="A4" s="2">
        <f>Estimation!$B6</f>
        <v>440</v>
      </c>
      <c r="B4" s="2">
        <f>Estimation!$C6</f>
        <v>49</v>
      </c>
    </row>
    <row r="5" spans="1:2" x14ac:dyDescent="0.3">
      <c r="A5" s="2">
        <f>Estimation!$B7</f>
        <v>360</v>
      </c>
      <c r="B5" s="2">
        <f>Estimation!$C7</f>
        <v>86</v>
      </c>
    </row>
    <row r="6" spans="1:2" x14ac:dyDescent="0.3">
      <c r="A6" s="2">
        <f>Estimation!$B8</f>
        <v>290</v>
      </c>
      <c r="B6" s="2">
        <f>Estimation!$C8</f>
        <v>125</v>
      </c>
    </row>
    <row r="7" spans="1:2" x14ac:dyDescent="0.3">
      <c r="A7" s="2">
        <f>Estimation!$B9</f>
        <v>450</v>
      </c>
      <c r="B7" s="2">
        <f>Estimation!$C9</f>
        <v>52</v>
      </c>
    </row>
    <row r="8" spans="1:2" x14ac:dyDescent="0.3">
      <c r="A8" s="2">
        <f>Estimation!$B10</f>
        <v>340</v>
      </c>
      <c r="B8" s="2">
        <f>Estimation!$C10</f>
        <v>87</v>
      </c>
    </row>
    <row r="9" spans="1:2" x14ac:dyDescent="0.3">
      <c r="A9" s="2">
        <f>Estimation!$B11</f>
        <v>370</v>
      </c>
      <c r="B9" s="2">
        <f>Estimation!$C11</f>
        <v>68</v>
      </c>
    </row>
    <row r="10" spans="1:2" x14ac:dyDescent="0.3">
      <c r="A10" s="2">
        <f>Estimation!$B12</f>
        <v>500</v>
      </c>
      <c r="B10" s="2">
        <f>Estimation!$C12</f>
        <v>45</v>
      </c>
    </row>
    <row r="11" spans="1:2" x14ac:dyDescent="0.3">
      <c r="A11" s="2">
        <f>Estimation!$B13</f>
        <v>490</v>
      </c>
      <c r="B11" s="2">
        <f>Estimation!$C13</f>
        <v>44</v>
      </c>
    </row>
    <row r="12" spans="1:2" x14ac:dyDescent="0.3">
      <c r="A12" s="2">
        <f>Estimation!$B14</f>
        <v>430</v>
      </c>
      <c r="B12" s="2">
        <f>Estimation!$C14</f>
        <v>58</v>
      </c>
    </row>
    <row r="13" spans="1:2" x14ac:dyDescent="0.3">
      <c r="A13" s="2">
        <f>Estimation!$B15</f>
        <v>390</v>
      </c>
      <c r="B13" s="2">
        <f>Estimation!$C15</f>
        <v>68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B13"/>
  <sheetViews>
    <sheetView workbookViewId="0"/>
  </sheetViews>
  <sheetFormatPr defaultColWidth="9.109375" defaultRowHeight="14.4" x14ac:dyDescent="0.3"/>
  <cols>
    <col min="1" max="16384" width="9.109375" style="2"/>
  </cols>
  <sheetData>
    <row r="1" spans="1:2" x14ac:dyDescent="0.3">
      <c r="A1" s="2" t="str">
        <f>Estimation!$B3</f>
        <v>Price</v>
      </c>
      <c r="B1" s="2" t="str">
        <f>Estimation!$C3</f>
        <v>Demand</v>
      </c>
    </row>
    <row r="2" spans="1:2" x14ac:dyDescent="0.3">
      <c r="A2" s="2">
        <f>Estimation!$B4</f>
        <v>450</v>
      </c>
      <c r="B2" s="2">
        <f>Estimation!$C4</f>
        <v>45</v>
      </c>
    </row>
    <row r="3" spans="1:2" x14ac:dyDescent="0.3">
      <c r="A3" s="2">
        <f>Estimation!$B5</f>
        <v>300</v>
      </c>
      <c r="B3" s="2">
        <f>Estimation!$C5</f>
        <v>103</v>
      </c>
    </row>
    <row r="4" spans="1:2" x14ac:dyDescent="0.3">
      <c r="A4" s="2">
        <f>Estimation!$B6</f>
        <v>440</v>
      </c>
      <c r="B4" s="2">
        <f>Estimation!$C6</f>
        <v>49</v>
      </c>
    </row>
    <row r="5" spans="1:2" x14ac:dyDescent="0.3">
      <c r="A5" s="2">
        <f>Estimation!$B7</f>
        <v>360</v>
      </c>
      <c r="B5" s="2">
        <f>Estimation!$C7</f>
        <v>86</v>
      </c>
    </row>
    <row r="6" spans="1:2" x14ac:dyDescent="0.3">
      <c r="A6" s="2">
        <f>Estimation!$B8</f>
        <v>290</v>
      </c>
      <c r="B6" s="2">
        <f>Estimation!$C8</f>
        <v>125</v>
      </c>
    </row>
    <row r="7" spans="1:2" x14ac:dyDescent="0.3">
      <c r="A7" s="2">
        <f>Estimation!$B9</f>
        <v>450</v>
      </c>
      <c r="B7" s="2">
        <f>Estimation!$C9</f>
        <v>52</v>
      </c>
    </row>
    <row r="8" spans="1:2" x14ac:dyDescent="0.3">
      <c r="A8" s="2">
        <f>Estimation!$B10</f>
        <v>340</v>
      </c>
      <c r="B8" s="2">
        <f>Estimation!$C10</f>
        <v>87</v>
      </c>
    </row>
    <row r="9" spans="1:2" x14ac:dyDescent="0.3">
      <c r="A9" s="2">
        <f>Estimation!$B11</f>
        <v>370</v>
      </c>
      <c r="B9" s="2">
        <f>Estimation!$C11</f>
        <v>68</v>
      </c>
    </row>
    <row r="10" spans="1:2" x14ac:dyDescent="0.3">
      <c r="A10" s="2">
        <f>Estimation!$B12</f>
        <v>500</v>
      </c>
      <c r="B10" s="2">
        <f>Estimation!$C12</f>
        <v>45</v>
      </c>
    </row>
    <row r="11" spans="1:2" x14ac:dyDescent="0.3">
      <c r="A11" s="2">
        <f>Estimation!$B13</f>
        <v>490</v>
      </c>
      <c r="B11" s="2">
        <f>Estimation!$C13</f>
        <v>44</v>
      </c>
    </row>
    <row r="12" spans="1:2" x14ac:dyDescent="0.3">
      <c r="A12" s="2">
        <f>Estimation!$B14</f>
        <v>430</v>
      </c>
      <c r="B12" s="2">
        <f>Estimation!$C14</f>
        <v>58</v>
      </c>
    </row>
    <row r="13" spans="1:2" x14ac:dyDescent="0.3">
      <c r="A13" s="2">
        <f>Estimation!$B15</f>
        <v>390</v>
      </c>
      <c r="B13" s="2">
        <f>Estimation!$C15</f>
        <v>68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Estimation</vt:lpstr>
      <vt:lpstr>ExponentialData</vt:lpstr>
      <vt:lpstr>PowerData</vt:lpstr>
      <vt:lpstr>LinearData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1999-04-16T13:46:48Z</dcterms:created>
  <dcterms:modified xsi:type="dcterms:W3CDTF">2014-03-08T15:33:37Z</dcterms:modified>
</cp:coreProperties>
</file>